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'Лист3'!$A$1:$R$209</definedName>
  </definedNames>
  <calcPr fullCalcOnLoad="1" refMode="R1C1"/>
</workbook>
</file>

<file path=xl/sharedStrings.xml><?xml version="1.0" encoding="utf-8"?>
<sst xmlns="http://schemas.openxmlformats.org/spreadsheetml/2006/main" count="158" uniqueCount="133">
  <si>
    <t xml:space="preserve">   Форма 6-ж</t>
  </si>
  <si>
    <t xml:space="preserve">   Утверждена</t>
  </si>
  <si>
    <t xml:space="preserve">     Содержание и ремонт жилищного фонда</t>
  </si>
  <si>
    <t>Организация ООО «Домоуправление №5»</t>
  </si>
  <si>
    <t>Отрасль (вид деятельности) _________________________</t>
  </si>
  <si>
    <t>Показатели</t>
  </si>
  <si>
    <t>код</t>
  </si>
  <si>
    <t>строк</t>
  </si>
  <si>
    <t xml:space="preserve">Фактически </t>
  </si>
  <si>
    <t>с начала года</t>
  </si>
  <si>
    <t>1. НАТУРАЛЬНЫЕ ПОКАЗАТЕЛИ</t>
  </si>
  <si>
    <t>(тыс. м2)</t>
  </si>
  <si>
    <t xml:space="preserve">Среднеэксплуатируемая приведенная </t>
  </si>
  <si>
    <t>общая площадь жилых помещений (жилья)</t>
  </si>
  <si>
    <t>реднеэксплуатируемая площадь нежилых помещений</t>
  </si>
  <si>
    <t>2. ПОЛНАЯ СЕБЕСТОИМОСТЬ СОДЕРЖАНИЯ И РЕМОНТА ЖИЛИЩНОГО ФОНДА (… руб.)</t>
  </si>
  <si>
    <t>Ремонт конструктивных элементов жилых зданий - всего</t>
  </si>
  <si>
    <t>в т.ч.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</si>
  <si>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</si>
  <si>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</si>
  <si>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>материалы</t>
  </si>
  <si>
    <t>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</si>
  <si>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</si>
  <si>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оплата труда рабочих, выполняющих ремонт и обслуживание внутридомового оборудования</t>
  </si>
  <si>
    <t>Благоустройство и обеспечение санитарного состояния жилых зданий и придомовых территорий - всего</t>
  </si>
  <si>
    <t xml:space="preserve">оплата труда рабочих, занятых благоустройством и обслуживанием  </t>
  </si>
  <si>
    <t>электроэнергия</t>
  </si>
  <si>
    <t>прочие расходы по обеспечению санитарного состояния жилых зданий и придомовой территории</t>
  </si>
  <si>
    <t>Ремонтный фонд (капитальный ремонт жилья)</t>
  </si>
  <si>
    <t>Прочие прямые затраты</t>
  </si>
  <si>
    <t>отчисления на страхование имущества</t>
  </si>
  <si>
    <t>Общеэксплуатационные расходы</t>
  </si>
  <si>
    <t>ИТОГО расходов по эксплуатации</t>
  </si>
  <si>
    <t>(ст. 0300 + 0400 + 0500 + 0600 + 0700 + 0800)</t>
  </si>
  <si>
    <t>Внеэксплуатационные расходы</t>
  </si>
  <si>
    <t>ВСЕГО расходов по полной себестоимости (ст. 1000 + 1100)</t>
  </si>
  <si>
    <t>Себестоимость содержания и ремонта 1 м2 общей площади жилья</t>
  </si>
  <si>
    <t>Себестоимость содержания и ремонта 1 м2 нежилой площади</t>
  </si>
  <si>
    <t>ВСЕГО доходов</t>
  </si>
  <si>
    <t>в т.ч. от населения</t>
  </si>
  <si>
    <t xml:space="preserve">справочно ЭОТ </t>
  </si>
  <si>
    <t>тариф для населения</t>
  </si>
  <si>
    <t xml:space="preserve">  </t>
  </si>
  <si>
    <t xml:space="preserve">   Руководитель организации</t>
  </si>
  <si>
    <t>Д.Б. Останков</t>
  </si>
  <si>
    <t xml:space="preserve">   Главный бухгалтер                                                       Е.Н. Шикова</t>
  </si>
  <si>
    <t xml:space="preserve">   Главный экономист</t>
  </si>
  <si>
    <t xml:space="preserve">                                                                                      </t>
  </si>
  <si>
    <t xml:space="preserve">                                                                                                            Приложение № 1</t>
  </si>
  <si>
    <t>Расшифровка графы 0440 «Прочие прямые расходы по ремонту и обслуживанию внутридомового инженерного оборудования»</t>
  </si>
  <si>
    <t>№ п/п</t>
  </si>
  <si>
    <t>Наименование расхода</t>
  </si>
  <si>
    <t>Сумма</t>
  </si>
  <si>
    <t>Сумма с нарастающим итогом с начала года</t>
  </si>
  <si>
    <t>Вентканалы, дымоходы</t>
  </si>
  <si>
    <t>Итого:</t>
  </si>
  <si>
    <t>Гл. бухгалтер ООО «Домоуправление № 5»                                Е.Н. Шикова</t>
  </si>
  <si>
    <t xml:space="preserve">                                                                                                 Приложение № 2</t>
  </si>
  <si>
    <t>Расшифровка графы 0550 «Услуги сторонних организаций»</t>
  </si>
  <si>
    <t>Пролетарский ЖРСУ</t>
  </si>
  <si>
    <t>Гл. бухгалтер ООО «Домоуправление № 5»                                           Е.Н. Шикова</t>
  </si>
  <si>
    <t xml:space="preserve">                                                                                                 Приложение № 3</t>
  </si>
  <si>
    <t>Расшифровка графы 0800 « Общеэксплуатационные  расходы»</t>
  </si>
  <si>
    <t>Расходы</t>
  </si>
  <si>
    <t>С  возрастанием с начала года</t>
  </si>
  <si>
    <t>З/плата АУП</t>
  </si>
  <si>
    <t>ЕСН</t>
  </si>
  <si>
    <t>Ком. услуги</t>
  </si>
  <si>
    <t>Услуги банка</t>
  </si>
  <si>
    <t>Канцелярские товары</t>
  </si>
  <si>
    <t>Амортизация</t>
  </si>
  <si>
    <t>Арендная плата</t>
  </si>
  <si>
    <t>Директор ООО «Домоуправление № 5»                      Д.Б Останков</t>
  </si>
  <si>
    <t>Саранскмежрайгаз</t>
  </si>
  <si>
    <t>ООО "Энергогород"</t>
  </si>
  <si>
    <t>услуги сторонних организаций ЖРСУ, Дератизация</t>
  </si>
  <si>
    <t>СРЦ</t>
  </si>
  <si>
    <t>СИЦ</t>
  </si>
  <si>
    <t>Банк</t>
  </si>
  <si>
    <t>Домкомы</t>
  </si>
  <si>
    <t>Программ-Сервис</t>
  </si>
  <si>
    <t>Обслуживанпие1 С бух.</t>
  </si>
  <si>
    <t xml:space="preserve">Страхование </t>
  </si>
  <si>
    <t>Всего</t>
  </si>
  <si>
    <t xml:space="preserve">      СОДЕРЖАНИЕ И РЕМОНТ ЖИЛИЩНОГО ФОНДА</t>
  </si>
  <si>
    <t xml:space="preserve">Теплоучет- 19,4, </t>
  </si>
  <si>
    <t>энергогород - 340,7</t>
  </si>
  <si>
    <t>технопарк - 12,5, 37,5, 39,0</t>
  </si>
  <si>
    <t>Саранскмежрайгаз - 25,2</t>
  </si>
  <si>
    <t>Вентканал- 176,4</t>
  </si>
  <si>
    <t>ЭНКО - 127,2</t>
  </si>
  <si>
    <t>ООО "Теплоучет"</t>
  </si>
  <si>
    <t>ООО "Технопарк"</t>
  </si>
  <si>
    <t>Налог УСН</t>
  </si>
  <si>
    <t>Затраты</t>
  </si>
  <si>
    <t>з/плата</t>
  </si>
  <si>
    <t>за  полугодие 2012г.</t>
  </si>
  <si>
    <t>Калуга Астрал</t>
  </si>
  <si>
    <t xml:space="preserve">1С </t>
  </si>
  <si>
    <t>з/пл. Програмиста</t>
  </si>
  <si>
    <t>Калуга астрал</t>
  </si>
  <si>
    <t>обслуживание</t>
  </si>
  <si>
    <t>Дезинсекция и деритизация</t>
  </si>
  <si>
    <t>Штрафы</t>
  </si>
  <si>
    <t>Обучение сотрудников</t>
  </si>
  <si>
    <t>За отчетный период прошлого года</t>
  </si>
  <si>
    <t>МП г.о. Саранск «ДЕЗ ЖКХ Пролетарского района»</t>
  </si>
  <si>
    <t>за полугодие 2012г.</t>
  </si>
  <si>
    <t>ООО "ЭнергоУчет"</t>
  </si>
  <si>
    <t>пользование чужими д/средствами</t>
  </si>
  <si>
    <t xml:space="preserve">Решение Арбитражного суда, Горводоканал, </t>
  </si>
  <si>
    <t>ЖРСУ</t>
  </si>
  <si>
    <t>за  год 2012г.</t>
  </si>
  <si>
    <t>АСКУПЭ</t>
  </si>
  <si>
    <t>за год 2012</t>
  </si>
  <si>
    <t>З/плата контролеры</t>
  </si>
  <si>
    <t>оплата работ (управляющей компании)</t>
  </si>
  <si>
    <t xml:space="preserve">в т.ч. </t>
  </si>
  <si>
    <t xml:space="preserve">Билинговые услуги </t>
  </si>
  <si>
    <t>УК</t>
  </si>
  <si>
    <t>Расшифровка графы 0700 « Прочие прямые затраты»</t>
  </si>
  <si>
    <t>начисление с 01.01.12г. По 31.08.12г.</t>
  </si>
  <si>
    <t xml:space="preserve">начисление с 01.09.13г. </t>
  </si>
  <si>
    <t>Аренда транспорта</t>
  </si>
  <si>
    <t>другие расходы (контролеры</t>
  </si>
  <si>
    <t>аренда транспорта)</t>
  </si>
  <si>
    <t>прочие прямые расходы по ремонту и обслуживанию внутридомового инженерного оборудования : в/к, м/газ, Энко, Энергогород, Теплоучет, Технопарк, поверка</t>
  </si>
  <si>
    <t>Поверка</t>
  </si>
  <si>
    <t>Бвнк</t>
  </si>
  <si>
    <t xml:space="preserve"> ТОС</t>
  </si>
  <si>
    <t>Билинговые услуги</t>
  </si>
  <si>
    <t>Работа управляйщей компании</t>
  </si>
  <si>
    <r>
      <t xml:space="preserve">      </t>
    </r>
    <r>
      <rPr>
        <b/>
        <sz val="12"/>
        <rFont val="Lucida Console"/>
        <family val="3"/>
      </rPr>
      <t>за год 2012г.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</si>
</sst>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00"/>
    <numFmt numFmtId="187" formatCode="0.000000"/>
    <numFmt numFmtId="188" formatCode="0.00000"/>
    <numFmt numFmtId="189" formatCode="0.0000"/>
  </numFmts>
  <fonts count="48">
    <font>
      <sz val="10"/>
      <name val="Arial"/>
      <family val="0"/>
    </font>
    <font>
      <sz val="14"/>
      <name val="Times New Roman"/>
      <family val="1"/>
    </font>
    <font>
      <sz val="14"/>
      <name val="Franklin Gothic Medium"/>
      <family val="2"/>
    </font>
    <font>
      <b/>
      <sz val="14"/>
      <name val="Times New Roman"/>
      <family val="1"/>
    </font>
    <font>
      <b/>
      <sz val="12"/>
      <name val="Franklin Gothic Medium"/>
      <family val="2"/>
    </font>
    <font>
      <b/>
      <sz val="12"/>
      <name val="Lucida Console"/>
      <family val="3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6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1" xfId="0" applyNumberFormat="1" applyFont="1" applyBorder="1" applyAlignment="1">
      <alignment horizontal="center" vertical="top" wrapText="1"/>
    </xf>
    <xf numFmtId="184" fontId="8" fillId="0" borderId="11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184" fontId="3" fillId="0" borderId="11" xfId="0" applyNumberFormat="1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2" fontId="6" fillId="0" borderId="14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84" fontId="3" fillId="0" borderId="0" xfId="0" applyNumberFormat="1" applyFont="1" applyBorder="1" applyAlignment="1">
      <alignment horizontal="center" vertical="top" wrapText="1"/>
    </xf>
    <xf numFmtId="184" fontId="3" fillId="0" borderId="17" xfId="0" applyNumberFormat="1" applyFont="1" applyBorder="1" applyAlignment="1">
      <alignment horizontal="center" vertical="top" wrapText="1"/>
    </xf>
    <xf numFmtId="184" fontId="3" fillId="0" borderId="23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2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184" fontId="3" fillId="0" borderId="24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184" fontId="8" fillId="0" borderId="27" xfId="0" applyNumberFormat="1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184" fontId="3" fillId="0" borderId="27" xfId="0" applyNumberFormat="1" applyFont="1" applyBorder="1" applyAlignment="1">
      <alignment horizontal="center" vertical="top" wrapText="1"/>
    </xf>
    <xf numFmtId="2" fontId="6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2" fontId="6" fillId="0" borderId="29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2" fontId="8" fillId="0" borderId="29" xfId="0" applyNumberFormat="1" applyFont="1" applyBorder="1" applyAlignment="1">
      <alignment horizontal="center" vertical="top" wrapText="1"/>
    </xf>
    <xf numFmtId="184" fontId="8" fillId="0" borderId="29" xfId="0" applyNumberFormat="1" applyFont="1" applyBorder="1" applyAlignment="1">
      <alignment horizontal="center" vertical="top" wrapText="1"/>
    </xf>
    <xf numFmtId="184" fontId="3" fillId="0" borderId="29" xfId="0" applyNumberFormat="1" applyFont="1" applyBorder="1" applyAlignment="1">
      <alignment horizontal="center" vertical="top" wrapText="1"/>
    </xf>
    <xf numFmtId="0" fontId="13" fillId="33" borderId="11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2" fontId="6" fillId="0" borderId="29" xfId="0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84" fontId="6" fillId="0" borderId="29" xfId="0" applyNumberFormat="1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84" fontId="6" fillId="0" borderId="30" xfId="0" applyNumberFormat="1" applyFont="1" applyBorder="1" applyAlignment="1">
      <alignment horizontal="center" vertical="top" wrapText="1"/>
    </xf>
    <xf numFmtId="184" fontId="6" fillId="0" borderId="31" xfId="0" applyNumberFormat="1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2" fontId="6" fillId="0" borderId="3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2" fontId="6" fillId="0" borderId="31" xfId="0" applyNumberFormat="1" applyFont="1" applyBorder="1" applyAlignment="1">
      <alignment horizontal="center" vertical="top" wrapText="1"/>
    </xf>
    <xf numFmtId="2" fontId="6" fillId="0" borderId="33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3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8"/>
  <sheetViews>
    <sheetView tabSelected="1" view="pageBreakPreview" zoomScale="60" zoomScalePageLayoutView="0" workbookViewId="0" topLeftCell="A67">
      <selection activeCell="I83" sqref="I83"/>
    </sheetView>
  </sheetViews>
  <sheetFormatPr defaultColWidth="9.140625" defaultRowHeight="12.75"/>
  <cols>
    <col min="1" max="1" width="48.28125" style="0" customWidth="1"/>
    <col min="2" max="2" width="27.57421875" style="0" customWidth="1"/>
    <col min="3" max="3" width="24.57421875" style="0" customWidth="1"/>
    <col min="4" max="4" width="25.28125" style="0" customWidth="1"/>
    <col min="5" max="5" width="18.7109375" style="0" customWidth="1"/>
    <col min="11" max="11" width="18.7109375" style="0" customWidth="1"/>
  </cols>
  <sheetData>
    <row r="1" spans="5:10" ht="18.75">
      <c r="E1" s="1" t="s">
        <v>0</v>
      </c>
      <c r="J1" s="1"/>
    </row>
    <row r="2" spans="5:14" ht="18.75">
      <c r="E2" s="1" t="s">
        <v>1</v>
      </c>
      <c r="F2" s="43" t="s">
        <v>94</v>
      </c>
      <c r="G2" s="43"/>
      <c r="H2" s="43"/>
      <c r="I2" s="43"/>
      <c r="J2" s="44"/>
      <c r="K2" s="43"/>
      <c r="L2" s="43"/>
      <c r="M2" s="43"/>
      <c r="N2" s="43"/>
    </row>
    <row r="3" spans="2:14" ht="18.75">
      <c r="B3" s="1" t="s">
        <v>2</v>
      </c>
      <c r="F3" s="43"/>
      <c r="G3" s="43"/>
      <c r="H3" s="43"/>
      <c r="I3" s="43"/>
      <c r="J3" s="43"/>
      <c r="K3" s="43"/>
      <c r="L3" s="43"/>
      <c r="M3" s="43"/>
      <c r="N3" s="43"/>
    </row>
    <row r="4" spans="1:14" ht="18.75">
      <c r="A4" s="1"/>
      <c r="F4" s="43" t="s">
        <v>95</v>
      </c>
      <c r="G4" s="43"/>
      <c r="H4" s="43"/>
      <c r="I4" s="43"/>
      <c r="J4" s="43"/>
      <c r="K4" s="43"/>
      <c r="L4" s="43"/>
      <c r="M4" s="43"/>
      <c r="N4" s="43"/>
    </row>
    <row r="5" spans="1:14" ht="18.75">
      <c r="A5" s="1" t="s">
        <v>3</v>
      </c>
      <c r="F5" s="43"/>
      <c r="G5" s="43"/>
      <c r="H5" s="43"/>
      <c r="I5" s="43"/>
      <c r="J5" s="43"/>
      <c r="K5" s="43"/>
      <c r="L5" s="43"/>
      <c r="M5" s="43"/>
      <c r="N5" s="43"/>
    </row>
    <row r="6" spans="1:14" ht="18.75">
      <c r="A6" s="1" t="s">
        <v>4</v>
      </c>
      <c r="F6" s="43">
        <v>310</v>
      </c>
      <c r="G6" s="43"/>
      <c r="H6" s="43"/>
      <c r="I6" s="43"/>
      <c r="J6" s="43"/>
      <c r="K6" s="43"/>
      <c r="L6" s="43"/>
      <c r="M6" s="43"/>
      <c r="N6" s="43"/>
    </row>
    <row r="7" spans="1:14" ht="18.75">
      <c r="A7" s="1"/>
      <c r="F7" s="43"/>
      <c r="G7" s="43"/>
      <c r="H7" s="43"/>
      <c r="I7" s="43"/>
      <c r="J7" s="43"/>
      <c r="K7" s="43"/>
      <c r="L7" s="43"/>
      <c r="M7" s="43"/>
      <c r="N7" s="43"/>
    </row>
    <row r="8" spans="6:14" ht="15">
      <c r="F8" s="43"/>
      <c r="G8" s="43"/>
      <c r="H8" s="43"/>
      <c r="I8" s="43"/>
      <c r="J8" s="43"/>
      <c r="K8" s="43"/>
      <c r="L8" s="43"/>
      <c r="M8" s="43"/>
      <c r="N8" s="43"/>
    </row>
    <row r="9" spans="2:14" ht="16.5">
      <c r="B9" s="3" t="s">
        <v>84</v>
      </c>
      <c r="F9" s="43"/>
      <c r="G9" s="43"/>
      <c r="H9" s="43"/>
      <c r="I9" s="43"/>
      <c r="J9" s="43"/>
      <c r="K9" s="43"/>
      <c r="L9" s="43"/>
      <c r="M9" s="43"/>
      <c r="N9" s="43"/>
    </row>
    <row r="10" spans="2:14" ht="16.5">
      <c r="B10" s="3" t="s">
        <v>132</v>
      </c>
      <c r="F10" s="43"/>
      <c r="G10" s="43"/>
      <c r="H10" s="43"/>
      <c r="I10" s="43"/>
      <c r="J10" s="43"/>
      <c r="K10" s="43"/>
      <c r="L10" s="43"/>
      <c r="M10" s="43"/>
      <c r="N10" s="43"/>
    </row>
    <row r="11" spans="5:14" ht="16.5">
      <c r="E11" s="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20.25" thickBot="1">
      <c r="A12" s="2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5.75">
      <c r="A13" s="91" t="s">
        <v>5</v>
      </c>
      <c r="B13" s="4" t="s">
        <v>6</v>
      </c>
      <c r="C13" s="91" t="s">
        <v>105</v>
      </c>
      <c r="D13" s="4" t="s">
        <v>8</v>
      </c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6.5" thickBot="1">
      <c r="A14" s="92"/>
      <c r="B14" s="5" t="s">
        <v>7</v>
      </c>
      <c r="C14" s="92"/>
      <c r="D14" s="5" t="s">
        <v>9</v>
      </c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8.75" customHeight="1">
      <c r="A15" s="6" t="s">
        <v>10</v>
      </c>
      <c r="B15" s="91">
        <v>100</v>
      </c>
      <c r="C15" s="91">
        <v>192</v>
      </c>
      <c r="D15" s="94">
        <v>192</v>
      </c>
      <c r="E15" s="86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9.5" customHeight="1">
      <c r="A16" s="7" t="s">
        <v>11</v>
      </c>
      <c r="B16" s="111"/>
      <c r="C16" s="111"/>
      <c r="D16" s="95"/>
      <c r="E16" s="86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21" customHeight="1">
      <c r="A17" s="6" t="s">
        <v>12</v>
      </c>
      <c r="B17" s="111"/>
      <c r="C17" s="111"/>
      <c r="D17" s="95"/>
      <c r="E17" s="86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27" customHeight="1" thickBot="1">
      <c r="A18" s="8" t="s">
        <v>13</v>
      </c>
      <c r="B18" s="92"/>
      <c r="C18" s="92"/>
      <c r="D18" s="96"/>
      <c r="E18" s="86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31.5" customHeight="1">
      <c r="A19" s="89" t="s">
        <v>14</v>
      </c>
      <c r="B19" s="91">
        <v>200</v>
      </c>
      <c r="C19" s="91"/>
      <c r="D19" s="94"/>
      <c r="E19" s="86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24" customHeight="1" thickBot="1">
      <c r="A20" s="90"/>
      <c r="B20" s="92"/>
      <c r="C20" s="92"/>
      <c r="D20" s="96"/>
      <c r="E20" s="86"/>
      <c r="F20" s="43"/>
      <c r="G20" s="43"/>
      <c r="H20" s="43"/>
      <c r="I20" s="43"/>
      <c r="J20" s="43"/>
      <c r="K20" s="43"/>
      <c r="L20" s="43"/>
      <c r="M20" s="43"/>
      <c r="N20" s="43"/>
    </row>
    <row r="21" spans="1:5" ht="28.5" customHeight="1">
      <c r="A21" s="6" t="s">
        <v>15</v>
      </c>
      <c r="B21" s="124">
        <v>300</v>
      </c>
      <c r="C21" s="108">
        <f>C27+C30+C31+C32</f>
        <v>1881</v>
      </c>
      <c r="D21" s="119">
        <f>D27+D30+D31+D32</f>
        <v>2641</v>
      </c>
      <c r="E21" s="87"/>
    </row>
    <row r="22" spans="1:5" ht="19.5" customHeight="1">
      <c r="A22" s="6" t="s">
        <v>16</v>
      </c>
      <c r="B22" s="125"/>
      <c r="C22" s="109"/>
      <c r="D22" s="127"/>
      <c r="E22" s="87"/>
    </row>
    <row r="23" spans="1:5" ht="6.75" customHeight="1" hidden="1">
      <c r="A23" s="10"/>
      <c r="B23" s="125"/>
      <c r="C23" s="109"/>
      <c r="D23" s="127"/>
      <c r="E23" s="87"/>
    </row>
    <row r="24" spans="1:5" ht="18" customHeight="1" hidden="1">
      <c r="A24" s="10"/>
      <c r="B24" s="125"/>
      <c r="C24" s="109"/>
      <c r="D24" s="127"/>
      <c r="E24" s="87"/>
    </row>
    <row r="25" spans="1:5" ht="18.75" customHeight="1" thickBot="1">
      <c r="A25" s="34"/>
      <c r="B25" s="126"/>
      <c r="C25" s="110"/>
      <c r="D25" s="120"/>
      <c r="E25" s="87"/>
    </row>
    <row r="26" spans="1:5" ht="1.5" customHeight="1">
      <c r="A26" s="34"/>
      <c r="B26" s="9"/>
      <c r="C26" s="13"/>
      <c r="D26" s="70"/>
      <c r="E26" s="81"/>
    </row>
    <row r="27" spans="1:5" ht="29.25" customHeight="1">
      <c r="A27" s="111" t="s">
        <v>18</v>
      </c>
      <c r="B27" s="111">
        <v>310</v>
      </c>
      <c r="C27" s="103">
        <v>952.2</v>
      </c>
      <c r="D27" s="106">
        <v>840</v>
      </c>
      <c r="E27" s="88"/>
    </row>
    <row r="28" spans="1:5" ht="0.75" customHeight="1">
      <c r="A28" s="111"/>
      <c r="B28" s="111"/>
      <c r="C28" s="103"/>
      <c r="D28" s="106"/>
      <c r="E28" s="88"/>
    </row>
    <row r="29" spans="1:5" ht="15" customHeight="1" thickBot="1">
      <c r="A29" s="92"/>
      <c r="B29" s="92"/>
      <c r="C29" s="104"/>
      <c r="D29" s="107"/>
      <c r="E29" s="88"/>
    </row>
    <row r="30" spans="1:5" ht="23.25" customHeight="1" thickBot="1">
      <c r="A30" s="8" t="s">
        <v>19</v>
      </c>
      <c r="B30" s="5">
        <v>320</v>
      </c>
      <c r="C30" s="35">
        <v>192.3</v>
      </c>
      <c r="D30" s="71">
        <v>182</v>
      </c>
      <c r="E30" s="82"/>
    </row>
    <row r="31" spans="1:5" ht="16.5" thickBot="1">
      <c r="A31" s="8" t="s">
        <v>20</v>
      </c>
      <c r="B31" s="5">
        <v>330</v>
      </c>
      <c r="C31" s="35">
        <v>593</v>
      </c>
      <c r="D31" s="71">
        <v>994</v>
      </c>
      <c r="E31" s="82"/>
    </row>
    <row r="32" spans="1:5" ht="18" customHeight="1">
      <c r="A32" s="89" t="s">
        <v>21</v>
      </c>
      <c r="B32" s="91">
        <v>340</v>
      </c>
      <c r="C32" s="102">
        <v>143.5</v>
      </c>
      <c r="D32" s="105">
        <v>625</v>
      </c>
      <c r="E32" s="88"/>
    </row>
    <row r="33" spans="1:5" ht="15.75" customHeight="1" thickBot="1">
      <c r="A33" s="90"/>
      <c r="B33" s="92"/>
      <c r="C33" s="104"/>
      <c r="D33" s="107"/>
      <c r="E33" s="88"/>
    </row>
    <row r="34" spans="1:5" ht="25.5" customHeight="1">
      <c r="A34" s="89" t="s">
        <v>22</v>
      </c>
      <c r="B34" s="91">
        <v>400</v>
      </c>
      <c r="C34" s="100">
        <f>C36+C40+C41+C42</f>
        <v>6106.8</v>
      </c>
      <c r="D34" s="101">
        <f>D36+D40+D41+D42</f>
        <v>6391</v>
      </c>
      <c r="E34" s="93"/>
    </row>
    <row r="35" spans="1:5" ht="33" customHeight="1" thickBot="1">
      <c r="A35" s="90"/>
      <c r="B35" s="92"/>
      <c r="C35" s="92"/>
      <c r="D35" s="96"/>
      <c r="E35" s="86"/>
    </row>
    <row r="36" spans="1:5" ht="15" customHeight="1">
      <c r="A36" s="12" t="s">
        <v>17</v>
      </c>
      <c r="B36" s="91">
        <v>410</v>
      </c>
      <c r="C36" s="102">
        <v>2389.9</v>
      </c>
      <c r="D36" s="105">
        <v>2610</v>
      </c>
      <c r="E36" s="88"/>
    </row>
    <row r="37" spans="1:5" ht="30" customHeight="1">
      <c r="A37" s="6" t="s">
        <v>23</v>
      </c>
      <c r="B37" s="111"/>
      <c r="C37" s="103"/>
      <c r="D37" s="106"/>
      <c r="E37" s="88"/>
    </row>
    <row r="38" spans="1:5" ht="3" customHeight="1" hidden="1">
      <c r="A38" s="10"/>
      <c r="B38" s="111"/>
      <c r="C38" s="103"/>
      <c r="D38" s="106"/>
      <c r="E38" s="88"/>
    </row>
    <row r="39" spans="1:5" ht="13.5" customHeight="1" thickBot="1">
      <c r="A39" s="11"/>
      <c r="B39" s="92"/>
      <c r="C39" s="104"/>
      <c r="D39" s="107"/>
      <c r="E39" s="88"/>
    </row>
    <row r="40" spans="1:5" ht="16.5" thickBot="1">
      <c r="A40" s="8" t="s">
        <v>19</v>
      </c>
      <c r="B40" s="5">
        <v>420</v>
      </c>
      <c r="C40" s="36">
        <v>482.8</v>
      </c>
      <c r="D40" s="72">
        <v>571</v>
      </c>
      <c r="E40" s="83"/>
    </row>
    <row r="41" spans="1:5" ht="16.5" thickBot="1">
      <c r="A41" s="8" t="s">
        <v>20</v>
      </c>
      <c r="B41" s="5">
        <v>430</v>
      </c>
      <c r="C41" s="14">
        <v>2435.6</v>
      </c>
      <c r="D41" s="73">
        <v>1290</v>
      </c>
      <c r="E41" s="81"/>
    </row>
    <row r="42" spans="1:14" ht="51" customHeight="1">
      <c r="A42" s="89" t="s">
        <v>126</v>
      </c>
      <c r="B42" s="91">
        <v>440</v>
      </c>
      <c r="C42" s="102">
        <v>798.5</v>
      </c>
      <c r="D42" s="105">
        <f>C116</f>
        <v>1920</v>
      </c>
      <c r="E42" s="88"/>
      <c r="F42" t="s">
        <v>85</v>
      </c>
      <c r="K42" t="s">
        <v>88</v>
      </c>
      <c r="N42" t="s">
        <v>83</v>
      </c>
    </row>
    <row r="43" spans="1:5" ht="5.25" customHeight="1" hidden="1">
      <c r="A43" s="99"/>
      <c r="B43" s="111"/>
      <c r="C43" s="103"/>
      <c r="D43" s="106"/>
      <c r="E43" s="88"/>
    </row>
    <row r="44" spans="1:14" ht="42.75" customHeight="1" thickBot="1">
      <c r="A44" s="90"/>
      <c r="B44" s="92"/>
      <c r="C44" s="104"/>
      <c r="D44" s="107"/>
      <c r="E44" s="88"/>
      <c r="F44" t="s">
        <v>86</v>
      </c>
      <c r="I44" t="s">
        <v>83</v>
      </c>
      <c r="K44" t="s">
        <v>89</v>
      </c>
      <c r="N44">
        <v>201.6</v>
      </c>
    </row>
    <row r="45" spans="1:9" ht="48" customHeight="1">
      <c r="A45" s="89" t="s">
        <v>24</v>
      </c>
      <c r="B45" s="91">
        <v>500</v>
      </c>
      <c r="C45" s="108">
        <f>C48+C51+C52+C54+C55</f>
        <v>5122.8</v>
      </c>
      <c r="D45" s="119">
        <f>D48+D51+D52+D54+D55</f>
        <v>5232</v>
      </c>
      <c r="E45" s="87"/>
      <c r="F45" t="s">
        <v>87</v>
      </c>
      <c r="I45">
        <v>576.3</v>
      </c>
    </row>
    <row r="46" spans="1:5" ht="1.5" customHeight="1">
      <c r="A46" s="99"/>
      <c r="B46" s="111"/>
      <c r="C46" s="109"/>
      <c r="D46" s="127"/>
      <c r="E46" s="87"/>
    </row>
    <row r="47" spans="1:5" ht="13.5" customHeight="1" thickBot="1">
      <c r="A47" s="90"/>
      <c r="B47" s="92"/>
      <c r="C47" s="110"/>
      <c r="D47" s="120"/>
      <c r="E47" s="87"/>
    </row>
    <row r="48" spans="1:6" ht="15.75">
      <c r="A48" s="12" t="s">
        <v>17</v>
      </c>
      <c r="B48" s="91">
        <v>510</v>
      </c>
      <c r="C48" s="102">
        <v>3680</v>
      </c>
      <c r="D48" s="105">
        <v>3684</v>
      </c>
      <c r="E48" s="88"/>
      <c r="F48" t="s">
        <v>90</v>
      </c>
    </row>
    <row r="49" spans="1:5" ht="34.5" customHeight="1">
      <c r="A49" s="6" t="s">
        <v>25</v>
      </c>
      <c r="B49" s="111"/>
      <c r="C49" s="103"/>
      <c r="D49" s="106"/>
      <c r="E49" s="88"/>
    </row>
    <row r="50" spans="1:5" ht="13.5" customHeight="1" thickBot="1">
      <c r="A50" s="11"/>
      <c r="B50" s="92"/>
      <c r="C50" s="104"/>
      <c r="D50" s="107"/>
      <c r="E50" s="88"/>
    </row>
    <row r="51" spans="1:5" ht="21.75" customHeight="1" thickBot="1">
      <c r="A51" s="8" t="s">
        <v>19</v>
      </c>
      <c r="B51" s="5">
        <v>520</v>
      </c>
      <c r="C51" s="35">
        <v>743.3</v>
      </c>
      <c r="D51" s="71">
        <v>809</v>
      </c>
      <c r="E51" s="82"/>
    </row>
    <row r="52" spans="1:5" ht="21.75" customHeight="1" thickBot="1">
      <c r="A52" s="8" t="s">
        <v>20</v>
      </c>
      <c r="B52" s="5">
        <v>530</v>
      </c>
      <c r="C52" s="36">
        <v>206.9</v>
      </c>
      <c r="D52" s="72">
        <v>419</v>
      </c>
      <c r="E52" s="83"/>
    </row>
    <row r="53" spans="1:5" ht="21" customHeight="1" thickBot="1">
      <c r="A53" s="8" t="s">
        <v>26</v>
      </c>
      <c r="B53" s="5">
        <v>540</v>
      </c>
      <c r="C53" s="14"/>
      <c r="D53" s="73"/>
      <c r="E53" s="81"/>
    </row>
    <row r="54" spans="1:5" ht="52.5" customHeight="1" thickBot="1">
      <c r="A54" s="8" t="s">
        <v>75</v>
      </c>
      <c r="B54" s="5">
        <v>550</v>
      </c>
      <c r="C54" s="36">
        <v>492.6</v>
      </c>
      <c r="D54" s="72">
        <f>D144</f>
        <v>170</v>
      </c>
      <c r="E54" s="83"/>
    </row>
    <row r="55" spans="1:5" ht="47.25" customHeight="1">
      <c r="A55" s="89" t="s">
        <v>27</v>
      </c>
      <c r="B55" s="91">
        <v>560</v>
      </c>
      <c r="C55" s="91"/>
      <c r="D55" s="94">
        <v>150</v>
      </c>
      <c r="E55" s="86"/>
    </row>
    <row r="56" spans="1:5" ht="6.75" customHeight="1">
      <c r="A56" s="99"/>
      <c r="B56" s="111"/>
      <c r="C56" s="111"/>
      <c r="D56" s="95"/>
      <c r="E56" s="86"/>
    </row>
    <row r="57" spans="1:5" ht="13.5" customHeight="1" thickBot="1">
      <c r="A57" s="90"/>
      <c r="B57" s="92"/>
      <c r="C57" s="92"/>
      <c r="D57" s="96"/>
      <c r="E57" s="86"/>
    </row>
    <row r="58" spans="1:5" ht="37.5" customHeight="1">
      <c r="A58" s="89" t="s">
        <v>28</v>
      </c>
      <c r="B58" s="91">
        <v>600</v>
      </c>
      <c r="C58" s="91"/>
      <c r="D58" s="94"/>
      <c r="E58" s="86"/>
    </row>
    <row r="59" spans="1:5" ht="13.5" customHeight="1" thickBot="1">
      <c r="A59" s="90"/>
      <c r="B59" s="92"/>
      <c r="C59" s="92"/>
      <c r="D59" s="96"/>
      <c r="E59" s="86"/>
    </row>
    <row r="60" spans="1:5" ht="15.75" customHeight="1">
      <c r="A60" s="6" t="s">
        <v>29</v>
      </c>
      <c r="B60" s="9">
        <v>700</v>
      </c>
      <c r="C60" s="9">
        <v>5331</v>
      </c>
      <c r="D60" s="51">
        <v>6575</v>
      </c>
      <c r="E60" s="79"/>
    </row>
    <row r="61" spans="1:5" ht="20.25" customHeight="1">
      <c r="A61" s="53" t="s">
        <v>117</v>
      </c>
      <c r="B61" s="97">
        <v>710</v>
      </c>
      <c r="C61" s="97">
        <v>5331</v>
      </c>
      <c r="D61" s="98">
        <v>5878</v>
      </c>
      <c r="E61" s="86"/>
    </row>
    <row r="62" spans="1:5" ht="16.5" customHeight="1">
      <c r="A62" s="54" t="s">
        <v>116</v>
      </c>
      <c r="B62" s="97"/>
      <c r="C62" s="97"/>
      <c r="D62" s="98"/>
      <c r="E62" s="86"/>
    </row>
    <row r="63" spans="1:5" ht="16.5" customHeight="1" hidden="1" thickBot="1">
      <c r="A63" s="55"/>
      <c r="B63" s="46">
        <v>710</v>
      </c>
      <c r="C63" s="97"/>
      <c r="D63" s="98"/>
      <c r="E63" s="86"/>
    </row>
    <row r="64" spans="1:5" ht="15.75" customHeight="1">
      <c r="A64" s="52" t="s">
        <v>30</v>
      </c>
      <c r="B64" s="56">
        <v>720</v>
      </c>
      <c r="C64" s="65">
        <v>0</v>
      </c>
      <c r="D64" s="74">
        <v>0</v>
      </c>
      <c r="E64" s="79"/>
    </row>
    <row r="65" spans="1:5" ht="15.75" customHeight="1">
      <c r="A65" s="66" t="s">
        <v>124</v>
      </c>
      <c r="B65" s="98">
        <v>730</v>
      </c>
      <c r="C65" s="115"/>
      <c r="D65" s="117">
        <v>697</v>
      </c>
      <c r="E65" s="86"/>
    </row>
    <row r="66" spans="1:5" ht="21.75" customHeight="1">
      <c r="A66" s="67" t="s">
        <v>125</v>
      </c>
      <c r="B66" s="98"/>
      <c r="C66" s="116"/>
      <c r="D66" s="118"/>
      <c r="E66" s="86"/>
    </row>
    <row r="67" spans="1:5" ht="22.5" customHeight="1" thickBot="1">
      <c r="A67" s="8" t="s">
        <v>31</v>
      </c>
      <c r="B67" s="5">
        <v>800</v>
      </c>
      <c r="C67" s="38">
        <v>2734.3</v>
      </c>
      <c r="D67" s="75">
        <f>D183</f>
        <v>3625</v>
      </c>
      <c r="E67" s="84"/>
    </row>
    <row r="68" spans="1:5" ht="23.25" customHeight="1" thickBot="1">
      <c r="A68" s="8" t="s">
        <v>32</v>
      </c>
      <c r="B68" s="5">
        <v>900</v>
      </c>
      <c r="C68" s="37">
        <f>C21+C34+C45+C60+C67</f>
        <v>21175.899999999998</v>
      </c>
      <c r="D68" s="76">
        <f>D21+D34+D45+D60+D67</f>
        <v>24464</v>
      </c>
      <c r="E68" s="80"/>
    </row>
    <row r="69" spans="1:5" ht="30.75" customHeight="1" thickBot="1">
      <c r="A69" s="8" t="s">
        <v>33</v>
      </c>
      <c r="B69" s="5">
        <v>1000</v>
      </c>
      <c r="C69" s="5"/>
      <c r="D69" s="77"/>
      <c r="E69" s="79"/>
    </row>
    <row r="70" spans="1:5" ht="22.5" customHeight="1" thickBot="1">
      <c r="A70" s="8" t="s">
        <v>34</v>
      </c>
      <c r="B70" s="5">
        <v>1100</v>
      </c>
      <c r="C70" s="5"/>
      <c r="D70" s="77"/>
      <c r="E70" s="79"/>
    </row>
    <row r="71" spans="1:5" ht="33" customHeight="1">
      <c r="A71" s="89" t="s">
        <v>35</v>
      </c>
      <c r="B71" s="91">
        <v>1200</v>
      </c>
      <c r="C71" s="42"/>
      <c r="D71" s="78"/>
      <c r="E71" s="80"/>
    </row>
    <row r="72" spans="1:13" ht="18.75" thickBot="1">
      <c r="A72" s="90"/>
      <c r="B72" s="92"/>
      <c r="C72" s="37">
        <f>C68+C70</f>
        <v>21175.899999999998</v>
      </c>
      <c r="D72" s="76">
        <f>D68+D70</f>
        <v>24464</v>
      </c>
      <c r="E72" s="80"/>
      <c r="G72" t="s">
        <v>121</v>
      </c>
      <c r="K72" s="63">
        <v>16834.4</v>
      </c>
      <c r="M72">
        <v>10.94</v>
      </c>
    </row>
    <row r="73" spans="1:13" ht="33.75" customHeight="1">
      <c r="A73" s="89" t="s">
        <v>36</v>
      </c>
      <c r="B73" s="91">
        <v>1300</v>
      </c>
      <c r="C73" s="91"/>
      <c r="D73" s="119">
        <f>D72/D15/12</f>
        <v>10.618055555555555</v>
      </c>
      <c r="E73" s="86"/>
      <c r="G73" t="s">
        <v>122</v>
      </c>
      <c r="K73" s="63">
        <v>9689.6</v>
      </c>
      <c r="M73">
        <v>12.59</v>
      </c>
    </row>
    <row r="74" spans="1:11" ht="18.75" thickBot="1">
      <c r="A74" s="90"/>
      <c r="B74" s="92"/>
      <c r="C74" s="92"/>
      <c r="D74" s="120"/>
      <c r="E74" s="86"/>
      <c r="K74" s="63">
        <f>SUM(K72:K73)</f>
        <v>26524</v>
      </c>
    </row>
    <row r="75" spans="1:5" ht="31.5" customHeight="1">
      <c r="A75" s="89" t="s">
        <v>37</v>
      </c>
      <c r="B75" s="91">
        <v>1400</v>
      </c>
      <c r="C75" s="91"/>
      <c r="D75" s="94">
        <v>24860.8</v>
      </c>
      <c r="E75" s="86"/>
    </row>
    <row r="76" spans="1:5" ht="13.5" customHeight="1" thickBot="1">
      <c r="A76" s="90"/>
      <c r="B76" s="92"/>
      <c r="C76" s="92"/>
      <c r="D76" s="96"/>
      <c r="E76" s="86"/>
    </row>
    <row r="77" spans="1:5" ht="22.5" customHeight="1" thickBot="1">
      <c r="A77" s="8" t="s">
        <v>38</v>
      </c>
      <c r="B77" s="5">
        <v>1500</v>
      </c>
      <c r="C77" s="5"/>
      <c r="D77" s="77"/>
      <c r="E77" s="79"/>
    </row>
    <row r="78" spans="1:5" ht="17.25" customHeight="1" thickBot="1">
      <c r="A78" s="8" t="s">
        <v>39</v>
      </c>
      <c r="B78" s="5">
        <v>1510</v>
      </c>
      <c r="C78" s="5"/>
      <c r="D78" s="77"/>
      <c r="E78" s="79"/>
    </row>
    <row r="79" spans="1:5" ht="15.75" customHeight="1" thickBot="1">
      <c r="A79" s="8" t="s">
        <v>40</v>
      </c>
      <c r="B79" s="5">
        <v>1600</v>
      </c>
      <c r="C79" s="5"/>
      <c r="D79" s="77"/>
      <c r="E79" s="79"/>
    </row>
    <row r="80" spans="1:5" ht="15.75" customHeight="1" thickBot="1">
      <c r="A80" s="8" t="s">
        <v>41</v>
      </c>
      <c r="B80" s="5">
        <v>1700</v>
      </c>
      <c r="C80" s="5"/>
      <c r="D80" s="77"/>
      <c r="E80" s="79"/>
    </row>
    <row r="81" ht="18.75">
      <c r="A81" s="1"/>
    </row>
    <row r="82" ht="18.75">
      <c r="A82" s="1" t="s">
        <v>42</v>
      </c>
    </row>
    <row r="83" ht="18.75">
      <c r="A83" s="1"/>
    </row>
    <row r="84" spans="1:5" ht="18.75">
      <c r="A84" s="1" t="s">
        <v>43</v>
      </c>
      <c r="C84" s="1" t="s">
        <v>44</v>
      </c>
      <c r="E84" s="1"/>
    </row>
    <row r="85" ht="18.75">
      <c r="A85" s="1"/>
    </row>
    <row r="86" ht="18.75">
      <c r="A86" s="1" t="s">
        <v>45</v>
      </c>
    </row>
    <row r="87" ht="18.75">
      <c r="A87" s="1"/>
    </row>
    <row r="88" ht="18.75">
      <c r="A88" s="1" t="s">
        <v>46</v>
      </c>
    </row>
    <row r="89" ht="18.75">
      <c r="A89" s="1"/>
    </row>
    <row r="90" ht="18.75">
      <c r="A90" s="1"/>
    </row>
    <row r="91" ht="18.75">
      <c r="A91" s="1"/>
    </row>
    <row r="92" ht="18.75">
      <c r="A92" s="1" t="s">
        <v>47</v>
      </c>
    </row>
    <row r="93" ht="18.75">
      <c r="A93" s="1"/>
    </row>
    <row r="94" ht="18.75">
      <c r="A94" s="1"/>
    </row>
    <row r="95" ht="18.75">
      <c r="A95" s="1" t="s">
        <v>48</v>
      </c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8" t="s">
        <v>49</v>
      </c>
    </row>
    <row r="102" ht="18.75">
      <c r="A102" s="18"/>
    </row>
    <row r="103" ht="18.75">
      <c r="A103" s="18" t="s">
        <v>112</v>
      </c>
    </row>
    <row r="104" ht="18.75">
      <c r="A104" s="18"/>
    </row>
    <row r="105" ht="19.5" thickBot="1">
      <c r="A105" s="18"/>
    </row>
    <row r="106" spans="1:4" ht="78" customHeight="1" thickBot="1">
      <c r="A106" s="20" t="s">
        <v>50</v>
      </c>
      <c r="B106" s="21" t="s">
        <v>51</v>
      </c>
      <c r="C106" s="21" t="s">
        <v>52</v>
      </c>
      <c r="D106" s="21" t="s">
        <v>53</v>
      </c>
    </row>
    <row r="107" spans="1:4" ht="16.5" thickBot="1">
      <c r="A107" s="17">
        <v>1</v>
      </c>
      <c r="B107" s="22" t="s">
        <v>54</v>
      </c>
      <c r="C107" s="14">
        <v>396</v>
      </c>
      <c r="D107" s="14">
        <f aca="true" t="shared" si="0" ref="D107:D112">C107</f>
        <v>396</v>
      </c>
    </row>
    <row r="108" spans="1:4" ht="48" thickBot="1">
      <c r="A108" s="17">
        <v>2</v>
      </c>
      <c r="B108" s="22" t="s">
        <v>106</v>
      </c>
      <c r="C108" s="14">
        <v>0</v>
      </c>
      <c r="D108" s="14">
        <f t="shared" si="0"/>
        <v>0</v>
      </c>
    </row>
    <row r="109" spans="1:5" ht="16.5" thickBot="1">
      <c r="A109" s="17">
        <v>3</v>
      </c>
      <c r="B109" s="23" t="s">
        <v>73</v>
      </c>
      <c r="C109" s="14">
        <v>81</v>
      </c>
      <c r="D109" s="14">
        <f t="shared" si="0"/>
        <v>81</v>
      </c>
      <c r="E109" s="39"/>
    </row>
    <row r="110" spans="1:5" ht="16.5" thickBot="1">
      <c r="A110" s="17">
        <v>4</v>
      </c>
      <c r="B110" s="22" t="s">
        <v>74</v>
      </c>
      <c r="C110" s="14">
        <v>15</v>
      </c>
      <c r="D110" s="14">
        <f t="shared" si="0"/>
        <v>15</v>
      </c>
      <c r="E110" s="40"/>
    </row>
    <row r="111" spans="1:5" ht="16.5" thickBot="1">
      <c r="A111" s="17">
        <v>5</v>
      </c>
      <c r="B111" s="22" t="s">
        <v>108</v>
      </c>
      <c r="C111" s="14">
        <v>68</v>
      </c>
      <c r="D111" s="14">
        <f t="shared" si="0"/>
        <v>68</v>
      </c>
      <c r="E111" s="40"/>
    </row>
    <row r="112" spans="1:5" ht="16.5" thickBot="1">
      <c r="A112" s="17">
        <v>6</v>
      </c>
      <c r="B112" s="22" t="s">
        <v>91</v>
      </c>
      <c r="C112" s="14">
        <v>291</v>
      </c>
      <c r="D112" s="14">
        <f t="shared" si="0"/>
        <v>291</v>
      </c>
      <c r="E112" s="40"/>
    </row>
    <row r="113" spans="1:5" ht="16.5" thickBot="1">
      <c r="A113" s="17">
        <v>7</v>
      </c>
      <c r="B113" s="22" t="s">
        <v>92</v>
      </c>
      <c r="C113" s="14">
        <v>334</v>
      </c>
      <c r="D113" s="14">
        <v>334</v>
      </c>
      <c r="E113" s="40"/>
    </row>
    <row r="114" spans="1:5" ht="16.5" thickBot="1">
      <c r="A114" s="17">
        <v>8</v>
      </c>
      <c r="B114" s="22" t="s">
        <v>111</v>
      </c>
      <c r="C114" s="14">
        <v>477</v>
      </c>
      <c r="D114" s="14">
        <f>C114</f>
        <v>477</v>
      </c>
      <c r="E114" s="40"/>
    </row>
    <row r="115" spans="1:5" ht="16.5" thickBot="1">
      <c r="A115" s="17">
        <v>9</v>
      </c>
      <c r="B115" s="22" t="s">
        <v>127</v>
      </c>
      <c r="C115" s="14">
        <v>258</v>
      </c>
      <c r="D115" s="14">
        <f>C115</f>
        <v>258</v>
      </c>
      <c r="E115" s="40"/>
    </row>
    <row r="116" spans="1:4" ht="16.5" thickBot="1">
      <c r="A116" s="24" t="s">
        <v>55</v>
      </c>
      <c r="B116" s="25"/>
      <c r="C116" s="5">
        <f>C107+C108+C109+C110+C111+C112+C113+C114+C115</f>
        <v>1920</v>
      </c>
      <c r="D116" s="85">
        <f>D115+D114+D113+D112+D111+D110+D109+D108+D107</f>
        <v>1920</v>
      </c>
    </row>
    <row r="117" ht="18.75">
      <c r="A117" s="26"/>
    </row>
    <row r="118" ht="18.75">
      <c r="A118" s="19"/>
    </row>
    <row r="119" ht="18.75">
      <c r="A119" s="19"/>
    </row>
    <row r="120" ht="18.75">
      <c r="A120" s="19"/>
    </row>
    <row r="121" ht="18.75">
      <c r="A121" s="19"/>
    </row>
    <row r="122" ht="18.75">
      <c r="A122" s="19"/>
    </row>
    <row r="123" ht="18.75">
      <c r="A123" s="19"/>
    </row>
    <row r="124" ht="18.75">
      <c r="A124" s="19"/>
    </row>
    <row r="125" ht="18.75">
      <c r="A125" s="19"/>
    </row>
    <row r="126" ht="18.75">
      <c r="A126" s="1" t="s">
        <v>56</v>
      </c>
    </row>
    <row r="127" ht="18.75">
      <c r="A127" s="19"/>
    </row>
    <row r="128" ht="18.75">
      <c r="A128" s="19"/>
    </row>
    <row r="129" ht="18.75">
      <c r="A129" s="19"/>
    </row>
    <row r="130" ht="18.75">
      <c r="A130" s="1" t="s">
        <v>57</v>
      </c>
    </row>
    <row r="131" ht="18.75">
      <c r="A131" s="1"/>
    </row>
    <row r="132" ht="18.75">
      <c r="A132" s="1"/>
    </row>
    <row r="133" ht="18.75">
      <c r="A133" s="1"/>
    </row>
    <row r="134" ht="18.75">
      <c r="A134" s="1"/>
    </row>
    <row r="135" ht="18.75">
      <c r="A135" s="18" t="s">
        <v>58</v>
      </c>
    </row>
    <row r="136" ht="18.75">
      <c r="A136" s="18"/>
    </row>
    <row r="137" ht="18.75">
      <c r="A137" s="18" t="s">
        <v>107</v>
      </c>
    </row>
    <row r="138" ht="18.75">
      <c r="A138" s="18"/>
    </row>
    <row r="139" ht="19.5" thickBot="1">
      <c r="A139" s="18"/>
    </row>
    <row r="140" spans="1:4" ht="75.75" thickBot="1">
      <c r="A140" s="20" t="s">
        <v>50</v>
      </c>
      <c r="B140" s="21" t="s">
        <v>51</v>
      </c>
      <c r="C140" s="21" t="s">
        <v>52</v>
      </c>
      <c r="D140" s="21" t="s">
        <v>53</v>
      </c>
    </row>
    <row r="141" spans="1:4" ht="16.5" thickBot="1">
      <c r="A141" s="17">
        <v>1</v>
      </c>
      <c r="B141" s="22" t="s">
        <v>59</v>
      </c>
      <c r="C141" s="14">
        <v>123</v>
      </c>
      <c r="D141" s="14">
        <f>C141</f>
        <v>123</v>
      </c>
    </row>
    <row r="142" spans="1:4" ht="32.25" thickBot="1">
      <c r="A142" s="17">
        <v>2</v>
      </c>
      <c r="B142" s="22" t="s">
        <v>102</v>
      </c>
      <c r="C142" s="14">
        <v>47</v>
      </c>
      <c r="D142" s="14">
        <f>C142</f>
        <v>47</v>
      </c>
    </row>
    <row r="143" spans="1:4" ht="16.5" thickBot="1">
      <c r="A143" s="17"/>
      <c r="B143" s="22"/>
      <c r="C143" s="14"/>
      <c r="D143" s="14"/>
    </row>
    <row r="144" spans="1:4" ht="16.5" thickBot="1">
      <c r="A144" s="16"/>
      <c r="B144" s="27" t="s">
        <v>55</v>
      </c>
      <c r="C144" s="5">
        <f>SUM(C141:C142)</f>
        <v>170</v>
      </c>
      <c r="D144" s="14">
        <f>C144</f>
        <v>170</v>
      </c>
    </row>
    <row r="145" ht="18.75">
      <c r="A145" s="18"/>
    </row>
    <row r="146" ht="18.75">
      <c r="A146" s="19"/>
    </row>
    <row r="147" ht="18.75">
      <c r="A147" s="19"/>
    </row>
    <row r="148" ht="18.75">
      <c r="A148" s="19"/>
    </row>
    <row r="149" ht="18.75">
      <c r="A149" s="19"/>
    </row>
    <row r="150" ht="18.75">
      <c r="A150" s="19"/>
    </row>
    <row r="151" ht="18.75">
      <c r="A151" s="19"/>
    </row>
    <row r="152" ht="18.75">
      <c r="A152" s="19"/>
    </row>
    <row r="153" ht="18.75">
      <c r="A153" s="28" t="s">
        <v>60</v>
      </c>
    </row>
    <row r="154" ht="18.75">
      <c r="A154" s="28"/>
    </row>
    <row r="155" ht="18.75">
      <c r="A155" s="28"/>
    </row>
    <row r="156" ht="18.75">
      <c r="A156" s="28"/>
    </row>
    <row r="157" ht="18.75">
      <c r="A157" s="1" t="s">
        <v>61</v>
      </c>
    </row>
    <row r="158" ht="18.75">
      <c r="A158" s="1"/>
    </row>
    <row r="159" ht="18.75">
      <c r="A159" s="1"/>
    </row>
    <row r="160" ht="18.75">
      <c r="A160" s="1"/>
    </row>
    <row r="161" ht="18.75">
      <c r="A161" s="19"/>
    </row>
    <row r="162" ht="18.75">
      <c r="A162" s="18" t="s">
        <v>62</v>
      </c>
    </row>
    <row r="163" ht="18.75">
      <c r="A163" s="18"/>
    </row>
    <row r="164" ht="18.75">
      <c r="A164" s="18" t="s">
        <v>96</v>
      </c>
    </row>
    <row r="165" ht="23.25" thickBot="1">
      <c r="A165" s="29"/>
    </row>
    <row r="166" spans="1:4" ht="38.25" thickBot="1">
      <c r="A166" s="30" t="s">
        <v>50</v>
      </c>
      <c r="B166" s="31" t="s">
        <v>63</v>
      </c>
      <c r="C166" s="31" t="s">
        <v>52</v>
      </c>
      <c r="D166" s="31" t="s">
        <v>64</v>
      </c>
    </row>
    <row r="167" spans="1:4" ht="18.75">
      <c r="A167" s="48">
        <v>1</v>
      </c>
      <c r="B167" s="9" t="s">
        <v>65</v>
      </c>
      <c r="C167" s="45">
        <v>1689</v>
      </c>
      <c r="D167" s="45">
        <f>C167</f>
        <v>1689</v>
      </c>
    </row>
    <row r="168" spans="1:4" ht="18.75">
      <c r="A168" s="47">
        <v>2</v>
      </c>
      <c r="B168" s="46" t="s">
        <v>66</v>
      </c>
      <c r="C168" s="60">
        <v>342</v>
      </c>
      <c r="D168" s="47">
        <f>C168</f>
        <v>342</v>
      </c>
    </row>
    <row r="169" spans="1:12" ht="19.5" thickBot="1">
      <c r="A169" s="64">
        <v>3</v>
      </c>
      <c r="B169" s="5" t="s">
        <v>67</v>
      </c>
      <c r="C169" s="15">
        <v>122</v>
      </c>
      <c r="D169" s="15">
        <f aca="true" t="shared" si="1" ref="D169:D182">C169</f>
        <v>122</v>
      </c>
      <c r="F169" t="s">
        <v>98</v>
      </c>
      <c r="G169" t="s">
        <v>99</v>
      </c>
      <c r="I169">
        <v>15000</v>
      </c>
      <c r="J169" t="s">
        <v>100</v>
      </c>
      <c r="L169">
        <v>10920</v>
      </c>
    </row>
    <row r="170" spans="1:12" ht="15.75" customHeight="1" thickBot="1">
      <c r="A170" s="32">
        <v>4</v>
      </c>
      <c r="B170" s="5" t="s">
        <v>68</v>
      </c>
      <c r="C170" s="15">
        <v>94</v>
      </c>
      <c r="D170" s="15">
        <f t="shared" si="1"/>
        <v>94</v>
      </c>
      <c r="I170">
        <f>SUM(I169:I169)</f>
        <v>15000</v>
      </c>
      <c r="J170" t="s">
        <v>101</v>
      </c>
      <c r="L170">
        <v>1600</v>
      </c>
    </row>
    <row r="171" spans="1:12" ht="15.75" customHeight="1" thickBot="1">
      <c r="A171" s="32">
        <v>5</v>
      </c>
      <c r="B171" s="9" t="s">
        <v>69</v>
      </c>
      <c r="C171" s="45">
        <v>76</v>
      </c>
      <c r="D171" s="15">
        <f t="shared" si="1"/>
        <v>76</v>
      </c>
      <c r="L171">
        <f>SUM(L169:L170)</f>
        <v>12520</v>
      </c>
    </row>
    <row r="172" spans="1:4" ht="15.75" customHeight="1" thickBot="1">
      <c r="A172" s="32">
        <v>6</v>
      </c>
      <c r="B172" s="46" t="s">
        <v>82</v>
      </c>
      <c r="C172" s="47">
        <v>28</v>
      </c>
      <c r="D172" s="15">
        <f t="shared" si="1"/>
        <v>28</v>
      </c>
    </row>
    <row r="173" spans="1:4" ht="15.75" customHeight="1" thickBot="1">
      <c r="A173" s="32">
        <v>7</v>
      </c>
      <c r="B173" s="46" t="s">
        <v>80</v>
      </c>
      <c r="C173" s="47">
        <v>25</v>
      </c>
      <c r="D173" s="15">
        <f t="shared" si="1"/>
        <v>25</v>
      </c>
    </row>
    <row r="174" spans="1:4" ht="15.75" customHeight="1" thickBot="1">
      <c r="A174" s="32">
        <v>8</v>
      </c>
      <c r="B174" s="46" t="s">
        <v>81</v>
      </c>
      <c r="C174" s="47">
        <v>50</v>
      </c>
      <c r="D174" s="15">
        <f t="shared" si="1"/>
        <v>50</v>
      </c>
    </row>
    <row r="175" spans="1:4" ht="35.25" customHeight="1" thickBot="1">
      <c r="A175" s="32">
        <v>9</v>
      </c>
      <c r="B175" s="46" t="s">
        <v>97</v>
      </c>
      <c r="C175" s="47">
        <v>15</v>
      </c>
      <c r="D175" s="15">
        <f t="shared" si="1"/>
        <v>15</v>
      </c>
    </row>
    <row r="176" spans="1:4" ht="33.75" customHeight="1" thickBot="1">
      <c r="A176" s="48">
        <v>10</v>
      </c>
      <c r="B176" s="46" t="s">
        <v>103</v>
      </c>
      <c r="C176" s="47">
        <v>430</v>
      </c>
      <c r="D176" s="15">
        <f t="shared" si="1"/>
        <v>430</v>
      </c>
    </row>
    <row r="177" spans="1:4" ht="46.5" customHeight="1" thickBot="1">
      <c r="A177" s="47">
        <v>11</v>
      </c>
      <c r="B177" s="49" t="s">
        <v>110</v>
      </c>
      <c r="C177" s="50">
        <v>309</v>
      </c>
      <c r="D177" s="15">
        <f t="shared" si="1"/>
        <v>309</v>
      </c>
    </row>
    <row r="178" spans="1:4" ht="32.25" thickBot="1">
      <c r="A178" s="47">
        <v>12</v>
      </c>
      <c r="B178" s="46" t="s">
        <v>109</v>
      </c>
      <c r="C178" s="47">
        <v>114</v>
      </c>
      <c r="D178" s="15">
        <f t="shared" si="1"/>
        <v>114</v>
      </c>
    </row>
    <row r="179" spans="1:4" ht="19.5" thickBot="1">
      <c r="A179" s="32">
        <v>13</v>
      </c>
      <c r="B179" s="5" t="s">
        <v>104</v>
      </c>
      <c r="C179" s="15">
        <v>19</v>
      </c>
      <c r="D179" s="15">
        <f t="shared" si="1"/>
        <v>19</v>
      </c>
    </row>
    <row r="180" spans="1:4" ht="19.5" thickBot="1">
      <c r="A180" s="32">
        <v>14</v>
      </c>
      <c r="B180" s="5" t="s">
        <v>70</v>
      </c>
      <c r="C180" s="15">
        <v>0</v>
      </c>
      <c r="D180" s="15">
        <f t="shared" si="1"/>
        <v>0</v>
      </c>
    </row>
    <row r="181" spans="1:4" ht="19.5" thickBot="1">
      <c r="A181" s="32">
        <v>15</v>
      </c>
      <c r="B181" s="5" t="s">
        <v>71</v>
      </c>
      <c r="C181" s="15">
        <v>56</v>
      </c>
      <c r="D181" s="15">
        <f t="shared" si="1"/>
        <v>56</v>
      </c>
    </row>
    <row r="182" spans="1:4" ht="19.5" thickBot="1">
      <c r="A182" s="32">
        <v>16</v>
      </c>
      <c r="B182" s="5" t="s">
        <v>93</v>
      </c>
      <c r="C182" s="15">
        <v>256</v>
      </c>
      <c r="D182" s="15">
        <f t="shared" si="1"/>
        <v>256</v>
      </c>
    </row>
    <row r="183" spans="1:4" ht="19.5" thickBot="1">
      <c r="A183" s="32"/>
      <c r="B183" s="5" t="s">
        <v>83</v>
      </c>
      <c r="C183" s="38">
        <f>SUM(C167:C182)</f>
        <v>3625</v>
      </c>
      <c r="D183" s="15">
        <f>SUM(D167:D182)</f>
        <v>3625</v>
      </c>
    </row>
    <row r="184" ht="22.5">
      <c r="A184" s="29"/>
    </row>
    <row r="185" ht="20.25">
      <c r="A185" s="33" t="s">
        <v>72</v>
      </c>
    </row>
    <row r="186" ht="22.5">
      <c r="A186" s="29"/>
    </row>
    <row r="187" ht="22.5">
      <c r="A187" s="29"/>
    </row>
    <row r="188" ht="22.5">
      <c r="A188" s="29" t="s">
        <v>120</v>
      </c>
    </row>
    <row r="189" ht="20.25">
      <c r="A189" s="33" t="s">
        <v>114</v>
      </c>
    </row>
    <row r="190" ht="19.5" thickBot="1">
      <c r="A190" s="18"/>
    </row>
    <row r="191" spans="1:4" ht="38.25" thickBot="1">
      <c r="A191" s="30" t="s">
        <v>50</v>
      </c>
      <c r="B191" s="31" t="s">
        <v>63</v>
      </c>
      <c r="C191" s="31" t="s">
        <v>52</v>
      </c>
      <c r="D191" s="31" t="s">
        <v>64</v>
      </c>
    </row>
    <row r="192" spans="1:4" ht="32.25" customHeight="1">
      <c r="A192" s="112">
        <v>1</v>
      </c>
      <c r="B192" s="91" t="s">
        <v>131</v>
      </c>
      <c r="C192" s="112">
        <v>677</v>
      </c>
      <c r="D192" s="112">
        <f>C192</f>
        <v>677</v>
      </c>
    </row>
    <row r="193" spans="1:4" ht="5.25" customHeight="1">
      <c r="A193" s="113"/>
      <c r="B193" s="114"/>
      <c r="C193" s="113"/>
      <c r="D193" s="113"/>
    </row>
    <row r="194" spans="1:4" ht="18.75">
      <c r="A194" s="121">
        <v>2</v>
      </c>
      <c r="B194" s="46" t="s">
        <v>115</v>
      </c>
      <c r="C194" s="61">
        <v>278</v>
      </c>
      <c r="D194" s="61">
        <v>278</v>
      </c>
    </row>
    <row r="195" spans="1:4" ht="18.75">
      <c r="A195" s="122"/>
      <c r="B195" s="57" t="s">
        <v>66</v>
      </c>
      <c r="C195" s="61">
        <v>59</v>
      </c>
      <c r="D195" s="61">
        <v>59</v>
      </c>
    </row>
    <row r="196" spans="1:4" ht="18.75">
      <c r="A196" s="123"/>
      <c r="B196" s="57" t="s">
        <v>123</v>
      </c>
      <c r="C196" s="61">
        <v>360</v>
      </c>
      <c r="D196" s="61">
        <v>360</v>
      </c>
    </row>
    <row r="197" spans="1:4" ht="18.75">
      <c r="A197" s="62">
        <v>3</v>
      </c>
      <c r="B197" s="68" t="s">
        <v>76</v>
      </c>
      <c r="C197" s="69">
        <v>900</v>
      </c>
      <c r="D197" s="69">
        <v>900</v>
      </c>
    </row>
    <row r="198" spans="1:4" ht="18.75">
      <c r="A198" s="47">
        <v>4</v>
      </c>
      <c r="B198" s="46" t="s">
        <v>77</v>
      </c>
      <c r="C198" s="60">
        <v>477</v>
      </c>
      <c r="D198" s="60">
        <v>477</v>
      </c>
    </row>
    <row r="199" spans="1:4" ht="18.75">
      <c r="A199" s="47">
        <v>5</v>
      </c>
      <c r="B199" s="46" t="s">
        <v>128</v>
      </c>
      <c r="C199" s="60">
        <v>870</v>
      </c>
      <c r="D199" s="60">
        <v>870</v>
      </c>
    </row>
    <row r="200" spans="1:4" ht="18.75">
      <c r="A200" s="47">
        <v>6</v>
      </c>
      <c r="B200" s="46" t="s">
        <v>129</v>
      </c>
      <c r="C200" s="60">
        <v>2501</v>
      </c>
      <c r="D200" s="60">
        <v>2501</v>
      </c>
    </row>
    <row r="201" spans="1:4" ht="18.75">
      <c r="A201" s="47">
        <v>7</v>
      </c>
      <c r="B201" s="46" t="s">
        <v>113</v>
      </c>
      <c r="C201" s="60">
        <v>384</v>
      </c>
      <c r="D201" s="60">
        <v>384</v>
      </c>
    </row>
    <row r="202" spans="1:4" ht="18.75">
      <c r="A202" s="47">
        <v>8</v>
      </c>
      <c r="B202" s="46" t="s">
        <v>130</v>
      </c>
      <c r="C202" s="60">
        <v>69</v>
      </c>
      <c r="D202" s="60">
        <v>69</v>
      </c>
    </row>
    <row r="203" spans="1:4" ht="35.25" customHeight="1">
      <c r="A203" s="47"/>
      <c r="B203" s="46" t="s">
        <v>83</v>
      </c>
      <c r="C203" s="60">
        <f>SUM(C192:C202)</f>
        <v>6575</v>
      </c>
      <c r="D203" s="60">
        <f>SUM(D192:D202)</f>
        <v>6575</v>
      </c>
    </row>
    <row r="204" spans="1:4" ht="18.75">
      <c r="A204" s="58"/>
      <c r="B204" s="51"/>
      <c r="C204" s="59"/>
      <c r="D204" s="59"/>
    </row>
    <row r="205" spans="1:4" ht="18.75">
      <c r="A205" s="58"/>
      <c r="B205" s="51"/>
      <c r="C205" s="59"/>
      <c r="D205" s="58"/>
    </row>
    <row r="206" spans="1:4" ht="20.25">
      <c r="A206" s="33" t="s">
        <v>72</v>
      </c>
      <c r="D206" s="58"/>
    </row>
    <row r="207" spans="1:4" ht="18.75">
      <c r="A207" s="58"/>
      <c r="B207" s="51"/>
      <c r="C207" s="59"/>
      <c r="D207" s="58"/>
    </row>
    <row r="208" spans="1:4" ht="18.75">
      <c r="A208" s="58"/>
      <c r="B208" s="51"/>
      <c r="C208" s="59"/>
      <c r="D208" s="58"/>
    </row>
    <row r="209" spans="1:4" ht="18.75">
      <c r="A209" s="58"/>
      <c r="B209" s="51"/>
      <c r="C209" s="59"/>
      <c r="D209" s="58"/>
    </row>
    <row r="210" spans="1:5" ht="18.75">
      <c r="A210" s="58"/>
      <c r="B210" s="51"/>
      <c r="C210" s="59"/>
      <c r="D210" s="58"/>
      <c r="E210">
        <f>D212+D213+D214+D215+D216+D217</f>
        <v>5201</v>
      </c>
    </row>
    <row r="211" spans="1:7" ht="18.75">
      <c r="A211" s="19" t="s">
        <v>34</v>
      </c>
      <c r="B211">
        <f>B212+B213+B214+B215+B216+B217+B218</f>
        <v>5310</v>
      </c>
      <c r="C211">
        <f>C212+C213+C214+C215+C216+C217+C218</f>
        <v>3093</v>
      </c>
      <c r="D211">
        <f>D212+D213+D214+D215+D216+D217+D218</f>
        <v>8403</v>
      </c>
      <c r="G211">
        <f>G212+G213+G214+G215+G216+G217+G218</f>
        <v>7965</v>
      </c>
    </row>
    <row r="212" spans="1:7" ht="12.75">
      <c r="A212" s="41" t="s">
        <v>76</v>
      </c>
      <c r="B212">
        <v>477</v>
      </c>
      <c r="C212">
        <v>423</v>
      </c>
      <c r="D212">
        <v>900</v>
      </c>
      <c r="G212">
        <v>715.5</v>
      </c>
    </row>
    <row r="213" spans="1:7" ht="12.75">
      <c r="A213" s="41" t="s">
        <v>77</v>
      </c>
      <c r="B213">
        <v>215</v>
      </c>
      <c r="C213">
        <v>262</v>
      </c>
      <c r="D213">
        <f aca="true" t="shared" si="2" ref="D213:D218">B213+C213</f>
        <v>477</v>
      </c>
      <c r="G213">
        <v>322.5</v>
      </c>
    </row>
    <row r="214" spans="1:7" ht="18.75">
      <c r="A214" s="19" t="s">
        <v>78</v>
      </c>
      <c r="B214">
        <v>570</v>
      </c>
      <c r="C214">
        <v>300</v>
      </c>
      <c r="D214">
        <f t="shared" si="2"/>
        <v>870</v>
      </c>
      <c r="G214">
        <v>855</v>
      </c>
    </row>
    <row r="215" spans="1:7" ht="18.75">
      <c r="A215" s="19" t="s">
        <v>79</v>
      </c>
      <c r="B215">
        <v>1616</v>
      </c>
      <c r="C215">
        <v>885</v>
      </c>
      <c r="D215">
        <f t="shared" si="2"/>
        <v>2501</v>
      </c>
      <c r="G215">
        <v>2424</v>
      </c>
    </row>
    <row r="216" spans="1:7" ht="18.75">
      <c r="A216" s="19" t="s">
        <v>113</v>
      </c>
      <c r="B216">
        <v>246</v>
      </c>
      <c r="C216">
        <v>138</v>
      </c>
      <c r="D216">
        <f t="shared" si="2"/>
        <v>384</v>
      </c>
      <c r="G216">
        <v>369</v>
      </c>
    </row>
    <row r="217" spans="1:4" ht="18.75">
      <c r="A217" s="19" t="s">
        <v>118</v>
      </c>
      <c r="C217">
        <v>69</v>
      </c>
      <c r="D217">
        <f t="shared" si="2"/>
        <v>69</v>
      </c>
    </row>
    <row r="218" spans="1:7" ht="18.75">
      <c r="A218" s="19" t="s">
        <v>119</v>
      </c>
      <c r="B218">
        <v>2186</v>
      </c>
      <c r="C218">
        <v>1016</v>
      </c>
      <c r="D218">
        <f t="shared" si="2"/>
        <v>3202</v>
      </c>
      <c r="G218">
        <v>3279</v>
      </c>
    </row>
  </sheetData>
  <sheetProtection/>
  <mergeCells count="83">
    <mergeCell ref="D15:D18"/>
    <mergeCell ref="C42:C44"/>
    <mergeCell ref="D42:D44"/>
    <mergeCell ref="C45:C47"/>
    <mergeCell ref="D45:D47"/>
    <mergeCell ref="D21:D25"/>
    <mergeCell ref="C27:C29"/>
    <mergeCell ref="D27:D29"/>
    <mergeCell ref="B48:B50"/>
    <mergeCell ref="B55:B57"/>
    <mergeCell ref="B58:B59"/>
    <mergeCell ref="B71:B72"/>
    <mergeCell ref="B73:B74"/>
    <mergeCell ref="C15:C18"/>
    <mergeCell ref="C55:C57"/>
    <mergeCell ref="A194:A196"/>
    <mergeCell ref="B27:B29"/>
    <mergeCell ref="A27:A29"/>
    <mergeCell ref="B21:B25"/>
    <mergeCell ref="B19:B20"/>
    <mergeCell ref="B32:B33"/>
    <mergeCell ref="B34:B35"/>
    <mergeCell ref="B36:B39"/>
    <mergeCell ref="B42:B44"/>
    <mergeCell ref="B45:B47"/>
    <mergeCell ref="A192:A193"/>
    <mergeCell ref="B192:B193"/>
    <mergeCell ref="C192:C193"/>
    <mergeCell ref="D192:D193"/>
    <mergeCell ref="C65:C66"/>
    <mergeCell ref="B65:B66"/>
    <mergeCell ref="D65:D66"/>
    <mergeCell ref="B75:B76"/>
    <mergeCell ref="D73:D74"/>
    <mergeCell ref="A75:A76"/>
    <mergeCell ref="A13:A14"/>
    <mergeCell ref="C13:C14"/>
    <mergeCell ref="A19:A20"/>
    <mergeCell ref="C19:C20"/>
    <mergeCell ref="D19:D20"/>
    <mergeCell ref="A32:A33"/>
    <mergeCell ref="C32:C33"/>
    <mergeCell ref="D32:D33"/>
    <mergeCell ref="C21:C25"/>
    <mergeCell ref="B15:B18"/>
    <mergeCell ref="A34:A35"/>
    <mergeCell ref="A42:A44"/>
    <mergeCell ref="A45:A47"/>
    <mergeCell ref="A55:A57"/>
    <mergeCell ref="C34:C35"/>
    <mergeCell ref="D34:D35"/>
    <mergeCell ref="C36:C39"/>
    <mergeCell ref="D36:D39"/>
    <mergeCell ref="C48:C50"/>
    <mergeCell ref="D48:D50"/>
    <mergeCell ref="D55:D57"/>
    <mergeCell ref="A58:A59"/>
    <mergeCell ref="C58:C59"/>
    <mergeCell ref="D58:D59"/>
    <mergeCell ref="B61:B62"/>
    <mergeCell ref="C75:C76"/>
    <mergeCell ref="D75:D76"/>
    <mergeCell ref="C61:C63"/>
    <mergeCell ref="D61:D63"/>
    <mergeCell ref="A71:A72"/>
    <mergeCell ref="A73:A74"/>
    <mergeCell ref="C73:C74"/>
    <mergeCell ref="E15:E18"/>
    <mergeCell ref="E19:E20"/>
    <mergeCell ref="E21:E25"/>
    <mergeCell ref="E27:E29"/>
    <mergeCell ref="E32:E33"/>
    <mergeCell ref="E34:E35"/>
    <mergeCell ref="E36:E39"/>
    <mergeCell ref="E42:E44"/>
    <mergeCell ref="E73:E74"/>
    <mergeCell ref="E75:E76"/>
    <mergeCell ref="E45:E47"/>
    <mergeCell ref="E48:E50"/>
    <mergeCell ref="E55:E57"/>
    <mergeCell ref="E58:E59"/>
    <mergeCell ref="E61:E63"/>
    <mergeCell ref="E65:E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6" r:id="rId1"/>
  <rowBreaks count="4" manualBreakCount="4">
    <brk id="57" max="17" man="1"/>
    <brk id="92" max="17" man="1"/>
    <brk id="128" max="17" man="1"/>
    <brk id="155" max="17" man="1"/>
  </rowBreaks>
  <colBreaks count="1" manualBreakCount="1">
    <brk id="5" max="2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2013-02-13T11:57:31Z</cp:lastPrinted>
  <dcterms:created xsi:type="dcterms:W3CDTF">1996-10-08T23:32:33Z</dcterms:created>
  <dcterms:modified xsi:type="dcterms:W3CDTF">2013-02-25T13:50:05Z</dcterms:modified>
  <cp:category/>
  <cp:version/>
  <cp:contentType/>
  <cp:contentStatus/>
</cp:coreProperties>
</file>